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mmercial\Communication\Site web\Spreadsheets Educationals\"/>
    </mc:Choice>
  </mc:AlternateContent>
  <bookViews>
    <workbookView xWindow="0" yWindow="0" windowWidth="13215" windowHeight="5190"/>
  </bookViews>
  <sheets>
    <sheet name="Feuil1" sheetId="1" r:id="rId1"/>
  </sheets>
  <definedNames>
    <definedName name="Model_list">Feuil1!$E$34:$E$43</definedName>
    <definedName name="Spec_range">Feuil1!$L$34:$L$37</definedName>
    <definedName name="Units">Feuil1!$N$34:$N$35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0" i="1"/>
  <c r="I34" i="1"/>
  <c r="K43" i="1"/>
  <c r="J43" i="1" s="1"/>
  <c r="H49" i="1" s="1"/>
  <c r="J35" i="1"/>
  <c r="J36" i="1"/>
  <c r="J37" i="1"/>
  <c r="J38" i="1"/>
  <c r="J39" i="1"/>
  <c r="J40" i="1"/>
  <c r="J34" i="1"/>
  <c r="H48" i="1" l="1"/>
</calcChain>
</file>

<file path=xl/comments1.xml><?xml version="1.0" encoding="utf-8"?>
<comments xmlns="http://schemas.openxmlformats.org/spreadsheetml/2006/main">
  <authors>
    <author>Catherine Barrat</author>
  </authors>
  <commentList>
    <comment ref="J32" authorId="0" shapeId="0">
      <text>
        <r>
          <rPr>
            <b/>
            <sz val="9"/>
            <color indexed="81"/>
            <rFont val="Tahoma"/>
            <family val="2"/>
          </rPr>
          <t>Catherine Barrat:</t>
        </r>
        <r>
          <rPr>
            <sz val="9"/>
            <color indexed="81"/>
            <rFont val="Tahoma"/>
            <family val="2"/>
          </rPr>
          <t xml:space="preserve">
Toute cette zone en jaune doit être invisible</t>
        </r>
      </text>
    </comment>
  </commentList>
</comments>
</file>

<file path=xl/sharedStrings.xml><?xml version="1.0" encoding="utf-8"?>
<sst xmlns="http://schemas.openxmlformats.org/spreadsheetml/2006/main" count="47" uniqueCount="33">
  <si>
    <t>µm</t>
  </si>
  <si>
    <t>l</t>
  </si>
  <si>
    <t>Wavelength</t>
  </si>
  <si>
    <t>Cy/mrad</t>
  </si>
  <si>
    <t>D</t>
  </si>
  <si>
    <t>mm</t>
  </si>
  <si>
    <t>Diameter of aperture of optical system</t>
  </si>
  <si>
    <t>Collimator model</t>
  </si>
  <si>
    <t>IRCOL150/750</t>
  </si>
  <si>
    <t>IRCOL150/1000</t>
  </si>
  <si>
    <t>IRCOL300/1500</t>
  </si>
  <si>
    <t>IRCOL400/2500</t>
  </si>
  <si>
    <t>IRCOL250/1500S</t>
  </si>
  <si>
    <t>COPI</t>
  </si>
  <si>
    <t xml:space="preserve">CUSTOM </t>
  </si>
  <si>
    <t>f number</t>
  </si>
  <si>
    <t>Aperture</t>
  </si>
  <si>
    <t>Airy diameter</t>
  </si>
  <si>
    <t>cy/mrad</t>
  </si>
  <si>
    <t>IRCOL600/6000</t>
  </si>
  <si>
    <t>Spectral range</t>
  </si>
  <si>
    <t>Visible</t>
  </si>
  <si>
    <t>SWIR</t>
  </si>
  <si>
    <t>MWIR</t>
  </si>
  <si>
    <t>LWIR</t>
  </si>
  <si>
    <t>Diffraction limit diameter</t>
  </si>
  <si>
    <t>Ratio between focal length and aperture</t>
  </si>
  <si>
    <t>Focal length</t>
  </si>
  <si>
    <t>Unit</t>
  </si>
  <si>
    <t>inch</t>
  </si>
  <si>
    <t>Maximum resolvable frequency</t>
  </si>
  <si>
    <t>Maximum frequency</t>
  </si>
  <si>
    <r>
      <rPr>
        <b/>
        <sz val="14"/>
        <color theme="1"/>
        <rFont val="Symbol"/>
        <family val="1"/>
        <charset val="2"/>
      </rPr>
      <t>F</t>
    </r>
    <r>
      <rPr>
        <b/>
        <sz val="14"/>
        <color theme="1"/>
        <rFont val="Calibri"/>
        <family val="2"/>
        <scheme val="minor"/>
      </rPr>
      <t xml:space="preserve"> diff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</si>
</sst>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Symbol"/>
      <family val="1"/>
      <charset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1"/>
      <charset val="2"/>
      <scheme val="minor"/>
    </font>
    <font>
      <b/>
      <sz val="14"/>
      <color theme="1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9" xfId="0" applyBorder="1"/>
    <xf numFmtId="0" fontId="5" fillId="0" borderId="9" xfId="0" applyFont="1" applyBorder="1"/>
    <xf numFmtId="0" fontId="4" fillId="4" borderId="9" xfId="0" applyFont="1" applyFill="1" applyBorder="1"/>
    <xf numFmtId="0" fontId="0" fillId="4" borderId="9" xfId="0" applyFill="1" applyBorder="1"/>
    <xf numFmtId="0" fontId="4" fillId="4" borderId="10" xfId="0" applyFont="1" applyFill="1" applyBorder="1"/>
    <xf numFmtId="0" fontId="3" fillId="4" borderId="10" xfId="0" applyFont="1" applyFill="1" applyBorder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5" xfId="0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5" borderId="2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0" fillId="6" borderId="4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4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0" xfId="0" applyFill="1" applyBorder="1"/>
    <xf numFmtId="0" fontId="0" fillId="9" borderId="0" xfId="0" applyFill="1" applyBorder="1"/>
    <xf numFmtId="0" fontId="8" fillId="9" borderId="4" xfId="0" applyFont="1" applyFill="1" applyBorder="1"/>
    <xf numFmtId="0" fontId="8" fillId="9" borderId="0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8" borderId="4" xfId="0" applyFont="1" applyFill="1" applyBorder="1"/>
    <xf numFmtId="0" fontId="8" fillId="8" borderId="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0" xfId="0" applyFont="1" applyFill="1" applyBorder="1"/>
    <xf numFmtId="0" fontId="7" fillId="10" borderId="1" xfId="0" applyFont="1" applyFill="1" applyBorder="1"/>
    <xf numFmtId="0" fontId="7" fillId="10" borderId="2" xfId="0" applyFont="1" applyFill="1" applyBorder="1"/>
    <xf numFmtId="0" fontId="0" fillId="11" borderId="0" xfId="0" applyFill="1" applyBorder="1"/>
    <xf numFmtId="0" fontId="0" fillId="12" borderId="0" xfId="0" applyFill="1" applyBorder="1"/>
    <xf numFmtId="164" fontId="0" fillId="0" borderId="0" xfId="0" applyNumberFormat="1" applyBorder="1" applyAlignment="1">
      <alignment horizontal="right"/>
    </xf>
    <xf numFmtId="0" fontId="7" fillId="11" borderId="4" xfId="0" applyFont="1" applyFill="1" applyBorder="1"/>
    <xf numFmtId="0" fontId="7" fillId="11" borderId="0" xfId="0" applyFont="1" applyFill="1" applyBorder="1"/>
    <xf numFmtId="0" fontId="7" fillId="12" borderId="4" xfId="0" applyFont="1" applyFill="1" applyBorder="1"/>
    <xf numFmtId="0" fontId="7" fillId="12" borderId="0" xfId="0" applyFont="1" applyFill="1" applyBorder="1"/>
    <xf numFmtId="0" fontId="0" fillId="2" borderId="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7" fillId="5" borderId="4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0" fillId="3" borderId="0" xfId="0" applyFill="1"/>
    <xf numFmtId="1" fontId="0" fillId="3" borderId="0" xfId="0" applyNumberFormat="1" applyFill="1"/>
    <xf numFmtId="0" fontId="10" fillId="0" borderId="6" xfId="0" applyFont="1" applyFill="1" applyBorder="1"/>
    <xf numFmtId="0" fontId="7" fillId="0" borderId="7" xfId="0" applyFont="1" applyFill="1" applyBorder="1"/>
    <xf numFmtId="164" fontId="11" fillId="0" borderId="7" xfId="0" applyNumberFormat="1" applyFont="1" applyFill="1" applyBorder="1" applyAlignment="1">
      <alignment horizontal="right"/>
    </xf>
    <xf numFmtId="0" fontId="11" fillId="0" borderId="8" xfId="0" applyFont="1" applyFill="1" applyBorder="1"/>
    <xf numFmtId="0" fontId="0" fillId="0" borderId="7" xfId="0" applyFont="1" applyFill="1" applyBorder="1"/>
    <xf numFmtId="0" fontId="12" fillId="6" borderId="11" xfId="0" applyFont="1" applyFill="1" applyBorder="1"/>
    <xf numFmtId="0" fontId="13" fillId="6" borderId="11" xfId="0" applyFont="1" applyFill="1" applyBorder="1"/>
    <xf numFmtId="0" fontId="10" fillId="6" borderId="11" xfId="0" applyFont="1" applyFill="1" applyBorder="1"/>
    <xf numFmtId="0" fontId="6" fillId="8" borderId="6" xfId="0" applyFont="1" applyFill="1" applyBorder="1"/>
    <xf numFmtId="0" fontId="0" fillId="8" borderId="7" xfId="0" applyFill="1" applyBorder="1"/>
    <xf numFmtId="0" fontId="7" fillId="2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numFmt numFmtId="164" formatCode="0.0"/>
    </dxf>
    <dxf>
      <numFmt numFmtId="1" formatCode="0"/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595419</xdr:colOff>
      <xdr:row>15</xdr:row>
      <xdr:rowOff>23071</xdr:rowOff>
    </xdr:from>
    <xdr:to>
      <xdr:col>17</xdr:col>
      <xdr:colOff>524934</xdr:colOff>
      <xdr:row>17</xdr:row>
      <xdr:rowOff>438997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4DA1357-4E5A-44C6-93C0-C07D4FBAE5DC}"/>
            </a:ext>
          </a:extLst>
        </xdr:cNvPr>
        <xdr:cNvSpPr txBox="1"/>
      </xdr:nvSpPr>
      <xdr:spPr>
        <a:xfrm>
          <a:off x="3765339" y="2766271"/>
          <a:ext cx="10711815" cy="781686"/>
        </a:xfrm>
        <a:prstGeom prst="rect">
          <a:avLst/>
        </a:prstGeom>
        <a:solidFill>
          <a:srgbClr val="C00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fr-FR" sz="1400" b="0">
              <a:solidFill>
                <a:schemeClr val="bg1"/>
              </a:solidFill>
              <a:latin typeface="+mn-lt"/>
            </a:rPr>
            <a:t>Every optical system 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has </a:t>
          </a:r>
          <a:r>
            <a:rPr lang="fr-FR" sz="1400" b="1" baseline="0">
              <a:solidFill>
                <a:schemeClr val="bg1"/>
              </a:solidFill>
              <a:latin typeface="+mn-lt"/>
            </a:rPr>
            <a:t>an optical resolution limit 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given by the law of physics. This limitation is calculated from the </a:t>
          </a:r>
          <a:r>
            <a:rPr lang="fr-FR" sz="1400" b="1" baseline="0">
              <a:solidFill>
                <a:schemeClr val="bg1"/>
              </a:solidFill>
              <a:latin typeface="+mn-lt"/>
            </a:rPr>
            <a:t>f number 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and the </a:t>
          </a:r>
          <a:r>
            <a:rPr lang="fr-FR" sz="1400" b="1" baseline="0">
              <a:solidFill>
                <a:schemeClr val="bg1"/>
              </a:solidFill>
              <a:latin typeface="+mn-lt"/>
            </a:rPr>
            <a:t>operating wavelength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 </a:t>
          </a:r>
          <a:r>
            <a:rPr lang="fr-FR" sz="1400" b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of the optical system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. This limitation is named </a:t>
          </a:r>
          <a:r>
            <a:rPr lang="fr-FR" sz="1400" b="1" i="1" baseline="0">
              <a:solidFill>
                <a:schemeClr val="bg1"/>
              </a:solidFill>
              <a:latin typeface="+mn-lt"/>
            </a:rPr>
            <a:t>Diffraction limit</a:t>
          </a:r>
          <a:r>
            <a:rPr lang="fr-FR" sz="1400" b="1" baseline="0">
              <a:solidFill>
                <a:schemeClr val="bg1"/>
              </a:solidFill>
              <a:latin typeface="+mn-lt"/>
            </a:rPr>
            <a:t> 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and keeps from resolving any smaller pattern. This is even the case for optimized collimators using Off-axis Parabolic Mirrors such as HGH's </a:t>
          </a:r>
          <a:r>
            <a:rPr lang="fr-FR" sz="1400" b="1" baseline="0">
              <a:solidFill>
                <a:schemeClr val="bg1"/>
              </a:solidFill>
              <a:latin typeface="+mn-lt"/>
            </a:rPr>
            <a:t>IRCOL collimators</a:t>
          </a:r>
          <a:r>
            <a:rPr lang="fr-FR" sz="1400" b="0" baseline="0">
              <a:solidFill>
                <a:schemeClr val="bg1"/>
              </a:solidFill>
              <a:latin typeface="+mn-lt"/>
            </a:rPr>
            <a:t>.</a:t>
          </a:r>
          <a:endParaRPr lang="fr-FR" sz="1400" b="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0</xdr:col>
      <xdr:colOff>241300</xdr:colOff>
      <xdr:row>15</xdr:row>
      <xdr:rowOff>53339</xdr:rowOff>
    </xdr:from>
    <xdr:to>
      <xdr:col>4</xdr:col>
      <xdr:colOff>313690</xdr:colOff>
      <xdr:row>17</xdr:row>
      <xdr:rowOff>426720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6581420-4D46-4F79-9034-C810DE71F11D}"/>
            </a:ext>
          </a:extLst>
        </xdr:cNvPr>
        <xdr:cNvSpPr txBox="1"/>
      </xdr:nvSpPr>
      <xdr:spPr>
        <a:xfrm>
          <a:off x="241300" y="2796539"/>
          <a:ext cx="3242310" cy="739141"/>
        </a:xfrm>
        <a:prstGeom prst="rect">
          <a:avLst/>
        </a:prstGeom>
        <a:noFill/>
        <a:ln>
          <a:solidFill>
            <a:srgbClr val="C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0" cap="none" spc="0">
              <a:ln>
                <a:solidFill>
                  <a:srgbClr val="FF0000"/>
                </a:solidFill>
              </a:ln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TradeGothic LT CondEighteen" panose="02000806020000020004" pitchFamily="2" charset="0"/>
            </a:rPr>
            <a:t>DIFFRACTION LIMIT CALCULATION</a:t>
          </a:r>
        </a:p>
      </xdr:txBody>
    </xdr:sp>
    <xdr:clientData/>
  </xdr:twoCellAnchor>
  <xdr:twoCellAnchor>
    <xdr:from>
      <xdr:col>0</xdr:col>
      <xdr:colOff>95251</xdr:colOff>
      <xdr:row>18</xdr:row>
      <xdr:rowOff>5714</xdr:rowOff>
    </xdr:from>
    <xdr:to>
      <xdr:col>4</xdr:col>
      <xdr:colOff>739141</xdr:colOff>
      <xdr:row>20</xdr:row>
      <xdr:rowOff>158750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584AB176-7845-424C-8E84-74A8B07F19CA}"/>
            </a:ext>
          </a:extLst>
        </xdr:cNvPr>
        <xdr:cNvSpPr txBox="1"/>
      </xdr:nvSpPr>
      <xdr:spPr>
        <a:xfrm>
          <a:off x="95251" y="3434714"/>
          <a:ext cx="3691890" cy="586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400" u="sng">
              <a:latin typeface="TradeGothic LT CondEighteen" panose="02000806020000020004" pitchFamily="2" charset="0"/>
            </a:rPr>
            <a:t>Airy diameter (diffraction limit) at the focus of the optical system</a:t>
          </a:r>
        </a:p>
      </xdr:txBody>
    </xdr:sp>
    <xdr:clientData/>
  </xdr:twoCellAnchor>
  <xdr:twoCellAnchor>
    <xdr:from>
      <xdr:col>0</xdr:col>
      <xdr:colOff>93345</xdr:colOff>
      <xdr:row>23</xdr:row>
      <xdr:rowOff>106680</xdr:rowOff>
    </xdr:from>
    <xdr:to>
      <xdr:col>4</xdr:col>
      <xdr:colOff>36195</xdr:colOff>
      <xdr:row>25</xdr:row>
      <xdr:rowOff>136314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4666C72-7367-4439-BD14-80EF8AAFF327}"/>
            </a:ext>
          </a:extLst>
        </xdr:cNvPr>
        <xdr:cNvSpPr txBox="1"/>
      </xdr:nvSpPr>
      <xdr:spPr>
        <a:xfrm>
          <a:off x="93345" y="4945380"/>
          <a:ext cx="3112770" cy="296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u="sng">
              <a:latin typeface="TradeGothic LT CondEighteen" panose="02000806020000020004" pitchFamily="2" charset="0"/>
            </a:rPr>
            <a:t>Maximu</a:t>
          </a:r>
          <a:r>
            <a:rPr lang="fr-FR" sz="1400" u="sng" baseline="0">
              <a:latin typeface="TradeGothic LT CondEighteen" panose="02000806020000020004" pitchFamily="2" charset="0"/>
            </a:rPr>
            <a:t>m resolvable frequency</a:t>
          </a:r>
          <a:endParaRPr lang="fr-FR" sz="1400" u="sng">
            <a:latin typeface="TradeGothic LT CondEighteen" panose="02000806020000020004" pitchFamily="2" charset="0"/>
          </a:endParaRPr>
        </a:p>
      </xdr:txBody>
    </xdr:sp>
    <xdr:clientData/>
  </xdr:twoCellAnchor>
  <xdr:twoCellAnchor>
    <xdr:from>
      <xdr:col>9</xdr:col>
      <xdr:colOff>5077</xdr:colOff>
      <xdr:row>29</xdr:row>
      <xdr:rowOff>114301</xdr:rowOff>
    </xdr:from>
    <xdr:to>
      <xdr:col>15</xdr:col>
      <xdr:colOff>232407</xdr:colOff>
      <xdr:row>48</xdr:row>
      <xdr:rowOff>16087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ED1C9B8-F1C5-41F2-9A9A-7E3594F3200C}"/>
            </a:ext>
          </a:extLst>
        </xdr:cNvPr>
        <xdr:cNvSpPr/>
      </xdr:nvSpPr>
      <xdr:spPr>
        <a:xfrm>
          <a:off x="7617457" y="5996941"/>
          <a:ext cx="4982210" cy="3498426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9</xdr:col>
      <xdr:colOff>302683</xdr:colOff>
      <xdr:row>29</xdr:row>
      <xdr:rowOff>137207</xdr:rowOff>
    </xdr:from>
    <xdr:to>
      <xdr:col>14</xdr:col>
      <xdr:colOff>759882</xdr:colOff>
      <xdr:row>47</xdr:row>
      <xdr:rowOff>120648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D895DE1-AF73-4719-B3AF-953C693EF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063" y="6019847"/>
          <a:ext cx="4419599" cy="3397201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oneCellAnchor>
    <xdr:from>
      <xdr:col>0</xdr:col>
      <xdr:colOff>0</xdr:colOff>
      <xdr:row>25</xdr:row>
      <xdr:rowOff>159278</xdr:rowOff>
    </xdr:from>
    <xdr:ext cx="3449183" cy="4610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50F1A967-F2BC-4299-9D6C-58E310B4A0DC}"/>
                </a:ext>
              </a:extLst>
            </xdr:cNvPr>
            <xdr:cNvSpPr txBox="1"/>
          </xdr:nvSpPr>
          <xdr:spPr>
            <a:xfrm>
              <a:off x="0" y="4964111"/>
              <a:ext cx="3449183" cy="461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fr-FR" sz="1600" b="0" i="0">
                        <a:latin typeface="Cambria Math" panose="02040503050406030204" pitchFamily="18" charset="0"/>
                      </a:rPr>
                      <m:t>Maximum</m:t>
                    </m:r>
                    <m:r>
                      <a:rPr lang="fr-FR" sz="16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fr-FR" sz="1600" b="0" i="0">
                        <a:latin typeface="Cambria Math" panose="02040503050406030204" pitchFamily="18" charset="0"/>
                      </a:rPr>
                      <m:t>resolvable</m:t>
                    </m:r>
                    <m:r>
                      <a:rPr lang="fr-FR" sz="16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fr-FR" sz="1600" b="0" i="0">
                        <a:latin typeface="Cambria Math" panose="02040503050406030204" pitchFamily="18" charset="0"/>
                      </a:rPr>
                      <m:t>limit</m:t>
                    </m:r>
                    <m:r>
                      <a:rPr lang="fr-FR" sz="16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fr-FR" sz="1600" b="0" i="0">
                            <a:latin typeface="Cambria Math" panose="02040503050406030204" pitchFamily="18" charset="0"/>
                          </a:rPr>
                          <m:t>D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fr-FR" sz="16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λ</m:t>
                        </m:r>
                      </m:den>
                    </m:f>
                  </m:oMath>
                </m:oMathPara>
              </a14:m>
              <a:endParaRPr lang="fr-FR" sz="16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50F1A967-F2BC-4299-9D6C-58E310B4A0DC}"/>
                </a:ext>
              </a:extLst>
            </xdr:cNvPr>
            <xdr:cNvSpPr txBox="1"/>
          </xdr:nvSpPr>
          <xdr:spPr>
            <a:xfrm>
              <a:off x="0" y="4964111"/>
              <a:ext cx="3449183" cy="461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600" b="0" i="0">
                  <a:latin typeface="Cambria Math" panose="02040503050406030204" pitchFamily="18" charset="0"/>
                </a:rPr>
                <a:t>Maximum resolvable limit</a:t>
              </a:r>
              <a:r>
                <a:rPr lang="fr-FR" sz="1600" i="0">
                  <a:latin typeface="Cambria Math" panose="02040503050406030204" pitchFamily="18" charset="0"/>
                </a:rPr>
                <a:t>=</a:t>
              </a:r>
              <a:r>
                <a:rPr lang="fr-FR" sz="1600" b="0" i="0">
                  <a:latin typeface="Cambria Math" panose="02040503050406030204" pitchFamily="18" charset="0"/>
                </a:rPr>
                <a:t>D/</a:t>
              </a:r>
              <a:r>
                <a:rPr lang="fr-F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λ</a:t>
              </a:r>
              <a:endParaRPr lang="fr-FR" sz="16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424359</xdr:colOff>
      <xdr:row>20</xdr:row>
      <xdr:rowOff>124829</xdr:rowOff>
    </xdr:from>
    <xdr:ext cx="2519279" cy="2405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397E0E84-3695-469C-A35D-B041E923A504}"/>
                </a:ext>
              </a:extLst>
            </xdr:cNvPr>
            <xdr:cNvSpPr txBox="1"/>
          </xdr:nvSpPr>
          <xdr:spPr>
            <a:xfrm>
              <a:off x="424359" y="3987746"/>
              <a:ext cx="2519279" cy="240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fr-FR" sz="160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ϕ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fr-FR" sz="1600" b="0" i="0">
                            <a:latin typeface="Cambria Math" panose="02040503050406030204" pitchFamily="18" charset="0"/>
                          </a:rPr>
                          <m:t>diff</m:t>
                        </m:r>
                      </m:sub>
                    </m:sSub>
                    <m:r>
                      <a:rPr lang="fr-FR" sz="16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600" b="0" i="0">
                        <a:latin typeface="Cambria Math" panose="02040503050406030204" pitchFamily="18" charset="0"/>
                      </a:rPr>
                      <m:t>2.44</m:t>
                    </m:r>
                    <m:r>
                      <a:rPr lang="fr-FR" sz="16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m:rPr>
                        <m:sty m:val="p"/>
                      </m:rPr>
                      <a:rPr lang="fr-FR" sz="16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λ</m:t>
                    </m:r>
                    <m:r>
                      <a:rPr lang="fr-FR" sz="16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fr-FR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𝑓𝑛𝑢𝑚𝑏𝑒𝑟</m:t>
                    </m:r>
                  </m:oMath>
                </m:oMathPara>
              </a14:m>
              <a:endParaRPr lang="fr-FR" sz="1600" i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397E0E84-3695-469C-A35D-B041E923A504}"/>
                </a:ext>
              </a:extLst>
            </xdr:cNvPr>
            <xdr:cNvSpPr txBox="1"/>
          </xdr:nvSpPr>
          <xdr:spPr>
            <a:xfrm>
              <a:off x="424359" y="3987746"/>
              <a:ext cx="2519279" cy="240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ϕ_</a:t>
              </a:r>
              <a:r>
                <a:rPr lang="fr-FR" sz="1600" b="0" i="0">
                  <a:latin typeface="Cambria Math" panose="02040503050406030204" pitchFamily="18" charset="0"/>
                </a:rPr>
                <a:t>diff</a:t>
              </a:r>
              <a:r>
                <a:rPr lang="fr-FR" sz="1600" i="0">
                  <a:latin typeface="Cambria Math" panose="02040503050406030204" pitchFamily="18" charset="0"/>
                </a:rPr>
                <a:t>=</a:t>
              </a:r>
              <a:r>
                <a:rPr lang="fr-FR" sz="1600" b="0" i="0">
                  <a:latin typeface="Cambria Math" panose="02040503050406030204" pitchFamily="18" charset="0"/>
                </a:rPr>
                <a:t>2.44</a:t>
              </a:r>
              <a:r>
                <a:rPr lang="fr-F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×λ×𝑓𝑛𝑢𝑚𝑏𝑒𝑟</a:t>
              </a:r>
              <a:endParaRPr lang="fr-FR" sz="1600" i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0</xdr:col>
      <xdr:colOff>556261</xdr:colOff>
      <xdr:row>43</xdr:row>
      <xdr:rowOff>144781</xdr:rowOff>
    </xdr:from>
    <xdr:to>
      <xdr:col>3</xdr:col>
      <xdr:colOff>449580</xdr:colOff>
      <xdr:row>49</xdr:row>
      <xdr:rowOff>38101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6985FF6C-2557-4D05-AE24-AA0A5BECFFC5}"/>
            </a:ext>
          </a:extLst>
        </xdr:cNvPr>
        <xdr:cNvSpPr txBox="1"/>
      </xdr:nvSpPr>
      <xdr:spPr>
        <a:xfrm>
          <a:off x="556261" y="8702041"/>
          <a:ext cx="2270759" cy="1051560"/>
        </a:xfrm>
        <a:prstGeom prst="rect">
          <a:avLst/>
        </a:prstGeom>
        <a:solidFill>
          <a:srgbClr val="C00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fr-FR" sz="1400" b="0" baseline="0">
              <a:solidFill>
                <a:schemeClr val="bg1"/>
              </a:solidFill>
              <a:latin typeface="+mn-lt"/>
            </a:rPr>
            <a:t>A higher frequency pattern cannot be resolved through the collimator at the selected wavelength range.</a:t>
          </a:r>
          <a:endParaRPr lang="fr-FR" sz="1400" b="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0</xdr:col>
      <xdr:colOff>114300</xdr:colOff>
      <xdr:row>33</xdr:row>
      <xdr:rowOff>22860</xdr:rowOff>
    </xdr:from>
    <xdr:to>
      <xdr:col>3</xdr:col>
      <xdr:colOff>748605</xdr:colOff>
      <xdr:row>39</xdr:row>
      <xdr:rowOff>166419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F3CACCA-228D-48CE-A0DA-1ED48B002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743700"/>
          <a:ext cx="3011745" cy="1240839"/>
        </a:xfrm>
        <a:prstGeom prst="rect">
          <a:avLst/>
        </a:prstGeom>
      </xdr:spPr>
    </xdr:pic>
    <xdr:clientData/>
  </xdr:twoCellAnchor>
  <xdr:twoCellAnchor>
    <xdr:from>
      <xdr:col>4</xdr:col>
      <xdr:colOff>7620</xdr:colOff>
      <xdr:row>48</xdr:row>
      <xdr:rowOff>7620</xdr:rowOff>
    </xdr:from>
    <xdr:to>
      <xdr:col>8</xdr:col>
      <xdr:colOff>777240</xdr:colOff>
      <xdr:row>48</xdr:row>
      <xdr:rowOff>228600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EF7E87D2-5996-4588-AF59-4E392E87A6AA}"/>
            </a:ext>
          </a:extLst>
        </xdr:cNvPr>
        <xdr:cNvSpPr/>
      </xdr:nvSpPr>
      <xdr:spPr>
        <a:xfrm>
          <a:off x="3177540" y="9486900"/>
          <a:ext cx="4419600" cy="220980"/>
        </a:xfrm>
        <a:prstGeom prst="rect">
          <a:avLst/>
        </a:prstGeom>
        <a:noFill/>
        <a:ln w="38100" cap="flat" cmpd="sng" algn="ctr">
          <a:solidFill>
            <a:schemeClr val="accent4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E18:N49"/>
  <sheetViews>
    <sheetView showGridLines="0" tabSelected="1" topLeftCell="A22" zoomScaleNormal="100" workbookViewId="0">
      <selection activeCell="E52" sqref="E52"/>
    </sheetView>
  </sheetViews>
  <sheetFormatPr baseColWidth="10" defaultRowHeight="15"/>
  <cols>
    <col min="7" max="7" width="14.5703125" customWidth="1"/>
    <col min="8" max="8" width="18.5703125" customWidth="1"/>
  </cols>
  <sheetData>
    <row r="18" spans="5:14" ht="54" customHeight="1"/>
    <row r="20" spans="5:14" ht="18.75">
      <c r="F20" s="59" t="s">
        <v>32</v>
      </c>
      <c r="G20" s="6" t="s">
        <v>25</v>
      </c>
      <c r="H20" s="5"/>
      <c r="I20" s="5"/>
      <c r="J20" t="s">
        <v>0</v>
      </c>
    </row>
    <row r="21" spans="5:14" ht="18">
      <c r="F21" s="60" t="s">
        <v>1</v>
      </c>
      <c r="G21" s="6" t="s">
        <v>2</v>
      </c>
      <c r="H21" s="5"/>
      <c r="I21" s="5"/>
      <c r="J21" t="s">
        <v>0</v>
      </c>
    </row>
    <row r="22" spans="5:14" ht="18.75">
      <c r="F22" s="61" t="s">
        <v>15</v>
      </c>
      <c r="G22" s="6" t="s">
        <v>26</v>
      </c>
      <c r="H22" s="5"/>
      <c r="I22" s="5"/>
    </row>
    <row r="25" spans="5:14" ht="6.75" customHeight="1"/>
    <row r="26" spans="5:14" ht="15.75">
      <c r="F26" s="9" t="s">
        <v>31</v>
      </c>
      <c r="G26" s="8"/>
      <c r="H26" s="8"/>
      <c r="I26" s="8"/>
      <c r="J26" t="s">
        <v>3</v>
      </c>
    </row>
    <row r="27" spans="5:14" ht="15.75">
      <c r="F27" s="9" t="s">
        <v>4</v>
      </c>
      <c r="G27" s="7" t="s">
        <v>6</v>
      </c>
      <c r="H27" s="8"/>
      <c r="I27" s="8"/>
      <c r="J27" t="s">
        <v>5</v>
      </c>
    </row>
    <row r="28" spans="5:14" ht="15.75">
      <c r="F28" s="10" t="s">
        <v>1</v>
      </c>
      <c r="G28" s="7" t="s">
        <v>2</v>
      </c>
      <c r="H28" s="8"/>
      <c r="I28" s="8"/>
      <c r="J28" t="s">
        <v>0</v>
      </c>
    </row>
    <row r="31" spans="5:14" ht="15.75" thickBot="1"/>
    <row r="32" spans="5:14" ht="22.5" customHeight="1">
      <c r="E32" s="16" t="s">
        <v>7</v>
      </c>
      <c r="F32" s="15"/>
      <c r="G32" s="15"/>
      <c r="H32" s="17" t="s">
        <v>15</v>
      </c>
      <c r="I32" s="18" t="s">
        <v>27</v>
      </c>
      <c r="J32" s="12" t="s">
        <v>16</v>
      </c>
      <c r="K32" s="52" t="s">
        <v>27</v>
      </c>
      <c r="L32" s="52" t="s">
        <v>20</v>
      </c>
      <c r="M32" s="52"/>
      <c r="N32" s="52" t="s">
        <v>28</v>
      </c>
    </row>
    <row r="33" spans="5:14">
      <c r="E33" s="49"/>
      <c r="F33" s="50"/>
      <c r="G33" s="50"/>
      <c r="H33" s="51"/>
      <c r="I33" s="64" t="s">
        <v>5</v>
      </c>
      <c r="J33" s="12"/>
      <c r="K33" s="52" t="s">
        <v>5</v>
      </c>
      <c r="L33" s="52"/>
      <c r="M33" s="52"/>
      <c r="N33" s="52"/>
    </row>
    <row r="34" spans="5:14">
      <c r="E34" s="19" t="s">
        <v>8</v>
      </c>
      <c r="F34" s="20"/>
      <c r="G34" s="20"/>
      <c r="H34" s="21">
        <v>5.2</v>
      </c>
      <c r="I34" s="22">
        <f>IF($I$33="mm", K34, K34/25.4)</f>
        <v>750</v>
      </c>
      <c r="J34" s="14">
        <f>K34/H34</f>
        <v>144.23076923076923</v>
      </c>
      <c r="K34" s="53">
        <v>750</v>
      </c>
      <c r="L34" s="52" t="s">
        <v>21</v>
      </c>
      <c r="M34" s="52">
        <v>0.5</v>
      </c>
      <c r="N34" s="52" t="s">
        <v>5</v>
      </c>
    </row>
    <row r="35" spans="5:14">
      <c r="E35" s="23" t="s">
        <v>9</v>
      </c>
      <c r="F35" s="24"/>
      <c r="G35" s="24"/>
      <c r="H35" s="25">
        <v>6.9</v>
      </c>
      <c r="I35" s="26">
        <f t="shared" ref="I35:I40" si="0">IF($I$33="mm", K35, K35/25.4)</f>
        <v>1000</v>
      </c>
      <c r="J35" s="14">
        <f t="shared" ref="J35:J43" si="1">K35/H35</f>
        <v>144.92753623188406</v>
      </c>
      <c r="K35" s="53">
        <v>1000</v>
      </c>
      <c r="L35" s="52" t="s">
        <v>22</v>
      </c>
      <c r="M35" s="52">
        <v>1.5</v>
      </c>
      <c r="N35" s="52" t="s">
        <v>29</v>
      </c>
    </row>
    <row r="36" spans="5:14">
      <c r="E36" s="32" t="s">
        <v>10</v>
      </c>
      <c r="F36" s="27"/>
      <c r="G36" s="27"/>
      <c r="H36" s="33">
        <v>5.3</v>
      </c>
      <c r="I36" s="34">
        <f t="shared" si="0"/>
        <v>1500</v>
      </c>
      <c r="J36" s="14">
        <f t="shared" si="1"/>
        <v>283.01886792452831</v>
      </c>
      <c r="K36" s="53">
        <v>1500</v>
      </c>
      <c r="L36" s="52" t="s">
        <v>23</v>
      </c>
      <c r="M36" s="52">
        <v>4</v>
      </c>
      <c r="N36" s="52"/>
    </row>
    <row r="37" spans="5:14">
      <c r="E37" s="29" t="s">
        <v>11</v>
      </c>
      <c r="F37" s="28"/>
      <c r="G37" s="28"/>
      <c r="H37" s="30">
        <v>6.6</v>
      </c>
      <c r="I37" s="31">
        <f t="shared" si="0"/>
        <v>2500</v>
      </c>
      <c r="J37" s="14">
        <f t="shared" si="1"/>
        <v>378.78787878787881</v>
      </c>
      <c r="K37" s="53">
        <v>2500</v>
      </c>
      <c r="L37" s="52" t="s">
        <v>24</v>
      </c>
      <c r="M37" s="52">
        <v>10</v>
      </c>
      <c r="N37" s="52"/>
    </row>
    <row r="38" spans="5:14">
      <c r="E38" s="32" t="s">
        <v>12</v>
      </c>
      <c r="F38" s="35"/>
      <c r="G38" s="35"/>
      <c r="H38" s="33">
        <v>5.7</v>
      </c>
      <c r="I38" s="34">
        <f t="shared" si="0"/>
        <v>1524</v>
      </c>
      <c r="J38" s="14">
        <f t="shared" si="1"/>
        <v>267.36842105263156</v>
      </c>
      <c r="K38" s="53">
        <v>1524</v>
      </c>
      <c r="L38" s="52"/>
      <c r="M38" s="52"/>
      <c r="N38" s="52"/>
    </row>
    <row r="39" spans="5:14">
      <c r="E39" s="23" t="s">
        <v>19</v>
      </c>
      <c r="F39" s="24"/>
      <c r="G39" s="24"/>
      <c r="H39" s="25">
        <v>10</v>
      </c>
      <c r="I39" s="26">
        <f t="shared" si="0"/>
        <v>6000</v>
      </c>
      <c r="J39" s="14">
        <f t="shared" si="1"/>
        <v>600</v>
      </c>
      <c r="K39" s="53">
        <v>6000</v>
      </c>
      <c r="L39" s="52"/>
      <c r="M39" s="52"/>
      <c r="N39" s="52"/>
    </row>
    <row r="40" spans="5:14">
      <c r="E40" s="19" t="s">
        <v>13</v>
      </c>
      <c r="F40" s="20"/>
      <c r="G40" s="20"/>
      <c r="H40" s="21">
        <v>10.5</v>
      </c>
      <c r="I40" s="22">
        <f t="shared" si="0"/>
        <v>1524</v>
      </c>
      <c r="J40" s="14">
        <f t="shared" si="1"/>
        <v>145.14285714285714</v>
      </c>
      <c r="K40" s="53">
        <v>1524</v>
      </c>
      <c r="L40" s="52"/>
      <c r="M40" s="52"/>
      <c r="N40" s="52"/>
    </row>
    <row r="41" spans="5:14">
      <c r="E41" s="2"/>
      <c r="F41" s="1"/>
      <c r="G41" s="1"/>
      <c r="H41" s="11"/>
      <c r="I41" s="13"/>
      <c r="J41" s="14"/>
      <c r="K41" s="52"/>
      <c r="L41" s="52"/>
      <c r="M41" s="52"/>
      <c r="N41" s="52"/>
    </row>
    <row r="42" spans="5:14">
      <c r="E42" s="2"/>
      <c r="F42" s="1"/>
      <c r="G42" s="1"/>
      <c r="H42" s="11"/>
      <c r="I42" s="13"/>
      <c r="J42" s="14"/>
      <c r="K42" s="52"/>
      <c r="L42" s="52"/>
      <c r="M42" s="52"/>
      <c r="N42" s="52"/>
    </row>
    <row r="43" spans="5:14" ht="15.75" thickBot="1">
      <c r="E43" s="62" t="s">
        <v>14</v>
      </c>
      <c r="F43" s="63"/>
      <c r="G43" s="63"/>
      <c r="H43" s="47">
        <v>5</v>
      </c>
      <c r="I43" s="48">
        <v>100</v>
      </c>
      <c r="J43" s="14">
        <f t="shared" si="1"/>
        <v>20</v>
      </c>
      <c r="K43" s="52">
        <f>IF($I$33="mm",I43,I43*25.4)</f>
        <v>100</v>
      </c>
      <c r="L43" s="52"/>
      <c r="M43" s="52"/>
      <c r="N43" s="52"/>
    </row>
    <row r="45" spans="5:14" ht="15.75" thickBot="1"/>
    <row r="46" spans="5:14">
      <c r="E46" s="36" t="s">
        <v>7</v>
      </c>
      <c r="F46" s="37"/>
      <c r="G46" s="37"/>
      <c r="H46" s="46" t="s">
        <v>9</v>
      </c>
      <c r="I46" s="4"/>
    </row>
    <row r="47" spans="5:14">
      <c r="E47" s="41" t="s">
        <v>20</v>
      </c>
      <c r="F47" s="42"/>
      <c r="G47" s="38"/>
      <c r="H47" s="45" t="s">
        <v>24</v>
      </c>
      <c r="I47" s="3"/>
    </row>
    <row r="48" spans="5:14">
      <c r="E48" s="43" t="s">
        <v>17</v>
      </c>
      <c r="F48" s="44"/>
      <c r="G48" s="39"/>
      <c r="H48" s="40">
        <f>2.44*VLOOKUP(H47,L34:M37,2,FALSE)*VLOOKUP(H46,E34:J43,4,FALSE)</f>
        <v>168.35999999999999</v>
      </c>
      <c r="I48" s="3" t="s">
        <v>0</v>
      </c>
    </row>
    <row r="49" spans="5:9" ht="19.5" thickBot="1">
      <c r="E49" s="54" t="s">
        <v>30</v>
      </c>
      <c r="F49" s="55"/>
      <c r="G49" s="58"/>
      <c r="H49" s="56">
        <f>VLOOKUP(H46,E34:J43,6,FALSE)/VLOOKUP(H47,L34:M37,2,FALSE)</f>
        <v>14.492753623188406</v>
      </c>
      <c r="I49" s="57" t="s">
        <v>18</v>
      </c>
    </row>
  </sheetData>
  <sheetProtection sheet="1" objects="1" scenarios="1"/>
  <conditionalFormatting sqref="I34:I43">
    <cfRule type="expression" dxfId="1" priority="1">
      <formula>$I$33="mm"</formula>
    </cfRule>
    <cfRule type="expression" dxfId="0" priority="2">
      <formula>$I$33="inch"</formula>
    </cfRule>
  </conditionalFormatting>
  <dataValidations count="3">
    <dataValidation type="list" allowBlank="1" showInputMessage="1" showErrorMessage="1" sqref="H46">
      <formula1>Model_list</formula1>
    </dataValidation>
    <dataValidation type="list" allowBlank="1" showInputMessage="1" showErrorMessage="1" sqref="H47">
      <formula1>Spec_range</formula1>
    </dataValidation>
    <dataValidation type="list" allowBlank="1" showInputMessage="1" showErrorMessage="1" sqref="I33">
      <formula1>Units</formula1>
    </dataValidation>
  </dataValidations>
  <pageMargins left="0.7" right="0.7" top="0.75" bottom="0.75" header="0.3" footer="0.3"/>
  <pageSetup paperSize="9" orientation="portrait" r:id="rId1"/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Model_list</vt:lpstr>
      <vt:lpstr>Spec_range</vt:lpstr>
      <vt:lpstr>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Barrat</dc:creator>
  <cp:lastModifiedBy>Catherine Barrat</cp:lastModifiedBy>
  <dcterms:created xsi:type="dcterms:W3CDTF">2018-01-08T10:44:13Z</dcterms:created>
  <dcterms:modified xsi:type="dcterms:W3CDTF">2018-02-05T15:28:17Z</dcterms:modified>
</cp:coreProperties>
</file>